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7710" activeTab="1"/>
  </bookViews>
  <sheets>
    <sheet name="Indtastning udvalgsvarer" sheetId="1" r:id="rId1"/>
    <sheet name="Indtastning dagligvarer" sheetId="4" r:id="rId2"/>
    <sheet name="Beregning udvalgsvarer" sheetId="3" r:id="rId3"/>
    <sheet name="Beregning dagligvarer" sheetId="5" r:id="rId4"/>
  </sheets>
  <calcPr calcId="145621"/>
</workbook>
</file>

<file path=xl/calcChain.xml><?xml version="1.0" encoding="utf-8"?>
<calcChain xmlns="http://schemas.openxmlformats.org/spreadsheetml/2006/main">
  <c r="B3" i="5" l="1"/>
  <c r="B5" i="5"/>
  <c r="B7" i="5"/>
  <c r="B9" i="5"/>
  <c r="B12" i="5"/>
  <c r="B14" i="5"/>
  <c r="B16" i="5"/>
  <c r="H4" i="5" l="1"/>
  <c r="H6" i="5" s="1"/>
  <c r="H10" i="5"/>
  <c r="H12" i="5" s="1"/>
  <c r="B14" i="3"/>
  <c r="B7" i="3"/>
  <c r="L10" i="4" l="1"/>
  <c r="B5" i="3"/>
  <c r="B12" i="3" l="1"/>
  <c r="B16" i="3" l="1"/>
  <c r="B9" i="3" l="1"/>
  <c r="B3" i="3"/>
  <c r="H10" i="3" l="1"/>
  <c r="H12" i="3" s="1"/>
  <c r="H4" i="3"/>
  <c r="H6" i="3" s="1"/>
  <c r="L10" i="1" l="1"/>
</calcChain>
</file>

<file path=xl/sharedStrings.xml><?xml version="1.0" encoding="utf-8"?>
<sst xmlns="http://schemas.openxmlformats.org/spreadsheetml/2006/main" count="124" uniqueCount="50">
  <si>
    <t>Angiv her:</t>
  </si>
  <si>
    <t>Andel af omsætning der flyttes</t>
  </si>
  <si>
    <t>Produktivitetsstigning for etablerede butikker</t>
  </si>
  <si>
    <t>Produktivitetsstigning for aflastningsområdet</t>
  </si>
  <si>
    <t>%</t>
  </si>
  <si>
    <t xml:space="preserve">Prisforholdet = </t>
  </si>
  <si>
    <t xml:space="preserve">Avanceforholdet = </t>
  </si>
  <si>
    <t>Faktorer til beregning</t>
  </si>
  <si>
    <t xml:space="preserve">α_i = </t>
  </si>
  <si>
    <t xml:space="preserve">D_i0 = </t>
  </si>
  <si>
    <t xml:space="preserve">δ_i = </t>
  </si>
  <si>
    <t xml:space="preserve">Produktivitetsstigning = </t>
  </si>
  <si>
    <t xml:space="preserve">Konkurrence- og produktivitetseffekten </t>
  </si>
  <si>
    <t>I bykernen:</t>
  </si>
  <si>
    <t>I aflastningsområdet:</t>
  </si>
  <si>
    <t xml:space="preserve">δ_0 = </t>
  </si>
  <si>
    <t xml:space="preserve">Inverse prisforhold = </t>
  </si>
  <si>
    <t xml:space="preserve">Inverse avanceforhold = </t>
  </si>
  <si>
    <t xml:space="preserve">D_0i = </t>
  </si>
  <si>
    <t>Det kan forventes at prisniveaus-ændringen ligger i omegnen af:</t>
  </si>
  <si>
    <t>Kommentar</t>
  </si>
  <si>
    <t xml:space="preserve">Gns. prisforskel </t>
  </si>
  <si>
    <t>Gns. bruttoavancer i eksisterende detailhandel</t>
  </si>
  <si>
    <t>Forventet gns. bruttoavancer i aflastningsområdet</t>
  </si>
  <si>
    <t>Nødvendigt data</t>
  </si>
  <si>
    <t>Yderligere data</t>
  </si>
  <si>
    <t>Det er nødvendigt, at kommunen kommer med et skøn for de tre nedenstående felter.</t>
  </si>
  <si>
    <t xml:space="preserve">Hvis der angives en positiv værdi, forventes det, at butikkerne i aflastningsområdet gennemsnitligt bliver større end i den eksisterende detailhandel. Hvis der angives en negativ værdi, forventes det, at butikkerne i aflastningsområdet gennemsnitligt bliver mindre end i den eksisterende detailhandel. </t>
  </si>
  <si>
    <t>Hvad er den forventede produktivitetsstigning i blandt butikkerne i aflastningsområdet?</t>
  </si>
  <si>
    <t>Hvis feltet ikke udfyldes, beregnes et estimat baseret på det angivne butiksareal. 
Hvis feltet udfyldes, udgår feltet med det angivne butiksareal af beregningen.</t>
  </si>
  <si>
    <t>Hvis feltet ikke udfyldes, antages produktivitetsstigningen at være 1 pct. Dette baseres på erfaringer fra Sverige (Orth og Maican, 2012).</t>
  </si>
  <si>
    <t>For at præcisere beregningen, kan nedenstående felter ligeledes udfyldes. Hvis de nedenstående felter ikke udfyldes, tager beregningen udgangspunkt i generelle antagelser.</t>
  </si>
  <si>
    <t>Procentvise forskel i gns. butiksareal</t>
  </si>
  <si>
    <t>Gns. antal butikker pr. branche</t>
  </si>
  <si>
    <t>Hvis der angives en negativ værdi, forventes det at de varergrupper, der rykker til aflastningsområdet, er billigere end de varegrupper, der afsættes i bykernen. Hvis der angives en positiv værdi, forventes det, at priserne på de varergrupper der rykker til aflastningsområder er dyrere. Det kan evt. antages, at prisniveauet er det samme. I dette tilfælde efterlades feltet blankt.</t>
  </si>
  <si>
    <t>pr 2014</t>
  </si>
  <si>
    <t>Gns. Bruttoavance (udvalgsvarer)</t>
  </si>
  <si>
    <t>Gns. Bruttoavance (dagligvarer)</t>
  </si>
  <si>
    <t>Hvor stor en andel af den eksisterende omsætning i bymidten og oplandet skønnes at flytte ud i aflastningsområdet?</t>
  </si>
  <si>
    <t>Hvad er det gennemsnitlige antal butikker inden for de tilstedeværende brancher i bymiten og oplandet (fx tøj, isenkram etc. )?</t>
  </si>
  <si>
    <t>Hvilken forskel forventes der at være på priserne på de varergrupper der rykker til aflastningsområdet sammenlignet med priserne på  de varegrupper, der bliver i bymidten og oplandet?</t>
  </si>
  <si>
    <t>Hvad forventes de gennemsnitlige bruttoavancer at være i aflastningsområdet og den eksisterende detailhandel i oplandet?</t>
  </si>
  <si>
    <t>Hvad forventes forskellen at være på det gennemsnitlige butiksareal i aflastningsområdet sammenlignet med det gennemsnitlige butiksareal i eksisterende butikker i bymidten og oplandet?</t>
  </si>
  <si>
    <t>Hvad er den forventede produktivitetsstigning i blandt de eksisterende butikker i bymidten og oplandet?</t>
  </si>
  <si>
    <t>Modellen antager gennemsnitlige bruttoavancer baseret på data fra Danmarks Statistik. Hvis kommunen har mere præcise oplysninger fra egne undersøgelser kan de indtastes her
Det kan evt. antages, at prisniveauet er det samme. I dette tilfælde behøver kommunen alene at udfylde øverste felt, mens nederste felt kan efterlades blankt.</t>
  </si>
  <si>
    <t>Data til beregning af effekten af et aflastningsområde for udvalgsvarer</t>
  </si>
  <si>
    <t>Data til beregning af effekten af et aflastningsområde for dagligvarer</t>
  </si>
  <si>
    <t>Forventede effekt på prisniveauet for dagligvarer</t>
  </si>
  <si>
    <t>Forventede effekt på prisniveauet for udvalgsvarer</t>
  </si>
  <si>
    <t>Da der anvendes en gennemsnitsbetragtning er det tilladt at angive et decimaltal, fx 3,6 butikker pr. branche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</si>
</sst>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 x14ac:knownFonts="1">
    <font>
      <sz val="10"/>
      <color theme="1"/>
      <name val="Arial"/>
      <family val="2"/>
    </font>
    <font>
      <b/>
      <sz val="10"/>
      <color theme="1"/>
      <name val="Arial"/>
      <family val="2"/>
    </font>
    <font>
      <b/>
      <sz val="12"/>
      <color theme="0"/>
      <name val="Arial"/>
      <family val="2"/>
    </font>
    <font>
      <u/>
      <sz val="10"/>
      <color theme="1"/>
      <name val="Arial"/>
      <family val="2"/>
    </font>
    <font>
      <b/>
      <sz val="12"/>
      <color theme="1"/>
      <name val="Arial"/>
      <family val="2"/>
    </font>
    <font>
      <b/>
      <sz val="11"/>
      <color theme="1"/>
      <name val="Arial"/>
      <family val="2"/>
    </font>
    <font>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0"/>
        <bgColor indexed="64"/>
      </patternFill>
    </fill>
  </fills>
  <borders count="10">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9" fontId="6" fillId="0" borderId="0" applyFont="0" applyFill="0" applyBorder="0" applyAlignment="0" applyProtection="0"/>
  </cellStyleXfs>
  <cellXfs count="67">
    <xf numFmtId="0" fontId="0" fillId="0" borderId="0" xfId="0"/>
    <xf numFmtId="0" fontId="0" fillId="2" borderId="0" xfId="0" applyFill="1"/>
    <xf numFmtId="0" fontId="1" fillId="2" borderId="0" xfId="0" applyFont="1" applyFill="1"/>
    <xf numFmtId="0" fontId="1" fillId="2" borderId="0" xfId="0" applyFont="1" applyFill="1" applyAlignment="1">
      <alignment horizontal="left"/>
    </xf>
    <xf numFmtId="0" fontId="0" fillId="2" borderId="0" xfId="0" applyFill="1" applyAlignment="1">
      <alignment horizontal="left"/>
    </xf>
    <xf numFmtId="0" fontId="0" fillId="2" borderId="0" xfId="0" applyFill="1" applyAlignment="1">
      <alignment vertical="top" wrapText="1"/>
    </xf>
    <xf numFmtId="0" fontId="1" fillId="2" borderId="0" xfId="0" applyFont="1" applyFill="1" applyAlignment="1">
      <alignment horizontal="right"/>
    </xf>
    <xf numFmtId="0" fontId="1" fillId="2" borderId="0" xfId="0" applyFont="1" applyFill="1" applyAlignment="1">
      <alignment horizontal="right"/>
    </xf>
    <xf numFmtId="0" fontId="3" fillId="2" borderId="0" xfId="0" applyFont="1" applyFill="1"/>
    <xf numFmtId="0" fontId="0" fillId="2" borderId="3" xfId="0" applyFill="1" applyBorder="1"/>
    <xf numFmtId="2" fontId="4" fillId="2" borderId="0" xfId="0" applyNumberFormat="1" applyFont="1" applyFill="1" applyBorder="1" applyAlignment="1">
      <alignment vertical="center"/>
    </xf>
    <xf numFmtId="0" fontId="1" fillId="2" borderId="0" xfId="0" applyFont="1" applyFill="1" applyAlignment="1">
      <alignment horizontal="right"/>
    </xf>
    <xf numFmtId="0" fontId="1" fillId="2" borderId="7" xfId="0" applyFont="1" applyFill="1" applyBorder="1"/>
    <xf numFmtId="0" fontId="0" fillId="2" borderId="0" xfId="0" applyFill="1" applyAlignment="1"/>
    <xf numFmtId="0" fontId="1" fillId="2" borderId="7" xfId="0" applyFont="1" applyFill="1" applyBorder="1" applyAlignment="1"/>
    <xf numFmtId="0" fontId="1" fillId="2" borderId="6"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 fillId="2" borderId="0" xfId="0" applyFont="1" applyFill="1" applyAlignment="1"/>
    <xf numFmtId="0" fontId="1" fillId="2" borderId="6" xfId="0" applyFont="1" applyFill="1" applyBorder="1" applyAlignment="1" applyProtection="1">
      <protection locked="0"/>
    </xf>
    <xf numFmtId="0" fontId="1" fillId="2" borderId="7" xfId="0" applyFont="1" applyFill="1" applyBorder="1" applyAlignment="1" applyProtection="1">
      <protection locked="0"/>
    </xf>
    <xf numFmtId="0" fontId="0" fillId="2" borderId="0" xfId="0" applyFill="1" applyAlignment="1">
      <alignment horizontal="left" vertical="top" wrapText="1"/>
    </xf>
    <xf numFmtId="0" fontId="0" fillId="4" borderId="0" xfId="0" applyFill="1"/>
    <xf numFmtId="0" fontId="0" fillId="2" borderId="0" xfId="0" applyFill="1" applyAlignment="1">
      <alignment wrapText="1"/>
    </xf>
    <xf numFmtId="0" fontId="0" fillId="2" borderId="8" xfId="0" applyFill="1" applyBorder="1"/>
    <xf numFmtId="0" fontId="0" fillId="2" borderId="0" xfId="0" applyFill="1" applyAlignment="1">
      <alignment horizontal="left" vertical="top" wrapText="1"/>
    </xf>
    <xf numFmtId="0" fontId="0" fillId="5" borderId="0" xfId="0" applyFill="1"/>
    <xf numFmtId="0" fontId="1" fillId="5" borderId="0" xfId="0" applyFont="1" applyFill="1" applyAlignment="1">
      <alignment horizontal="right"/>
    </xf>
    <xf numFmtId="0" fontId="0" fillId="5" borderId="3" xfId="0" applyFill="1" applyBorder="1"/>
    <xf numFmtId="0" fontId="1" fillId="5" borderId="0" xfId="0" applyFont="1" applyFill="1"/>
    <xf numFmtId="0" fontId="0" fillId="5" borderId="0" xfId="0" applyFill="1" applyAlignment="1">
      <alignment horizontal="left" vertical="top" wrapText="1"/>
    </xf>
    <xf numFmtId="0" fontId="1" fillId="5" borderId="6" xfId="0" applyFont="1" applyFill="1" applyBorder="1" applyAlignment="1" applyProtection="1">
      <alignment horizontal="right"/>
      <protection locked="0"/>
    </xf>
    <xf numFmtId="0" fontId="1" fillId="5" borderId="7" xfId="0" applyFont="1" applyFill="1" applyBorder="1"/>
    <xf numFmtId="0" fontId="1" fillId="5" borderId="0" xfId="0" applyFont="1" applyFill="1" applyBorder="1"/>
    <xf numFmtId="0" fontId="0" fillId="5" borderId="0" xfId="0" applyFill="1" applyAlignment="1"/>
    <xf numFmtId="0" fontId="1" fillId="5" borderId="0" xfId="0" applyFont="1" applyFill="1" applyAlignment="1">
      <alignment horizontal="left"/>
    </xf>
    <xf numFmtId="0" fontId="0" fillId="2" borderId="9" xfId="0" applyFill="1" applyBorder="1" applyAlignment="1"/>
    <xf numFmtId="0" fontId="1" fillId="2" borderId="9" xfId="0" applyFont="1" applyFill="1" applyBorder="1" applyAlignment="1">
      <alignment horizontal="right"/>
    </xf>
    <xf numFmtId="0" fontId="0" fillId="2" borderId="9" xfId="0" applyFill="1" applyBorder="1"/>
    <xf numFmtId="0" fontId="0" fillId="2" borderId="5" xfId="0" applyFill="1" applyBorder="1"/>
    <xf numFmtId="0" fontId="0" fillId="2" borderId="0" xfId="0" applyFill="1" applyBorder="1" applyAlignment="1"/>
    <xf numFmtId="0" fontId="1" fillId="2" borderId="0" xfId="0" applyFont="1" applyFill="1" applyBorder="1" applyAlignment="1">
      <alignment horizontal="right"/>
    </xf>
    <xf numFmtId="0" fontId="0" fillId="2" borderId="0" xfId="0" applyFill="1" applyBorder="1"/>
    <xf numFmtId="0" fontId="5" fillId="5" borderId="0" xfId="0" applyFont="1" applyFill="1"/>
    <xf numFmtId="0" fontId="5" fillId="2" borderId="0" xfId="0" applyFont="1" applyFill="1" applyBorder="1" applyAlignment="1"/>
    <xf numFmtId="0" fontId="0" fillId="2" borderId="0" xfId="0" applyFont="1" applyFill="1" applyBorder="1" applyAlignment="1"/>
    <xf numFmtId="0" fontId="0" fillId="5" borderId="0" xfId="0" applyFont="1" applyFill="1"/>
    <xf numFmtId="164" fontId="1" fillId="2" borderId="0" xfId="1" applyNumberFormat="1" applyFont="1" applyFill="1" applyAlignment="1">
      <alignment horizontal="right"/>
    </xf>
    <xf numFmtId="0" fontId="0" fillId="2" borderId="0" xfId="0" applyFill="1" applyAlignment="1">
      <alignment horizontal="left" vertical="top" wrapText="1"/>
    </xf>
    <xf numFmtId="0" fontId="0" fillId="5" borderId="0" xfId="0" applyFill="1" applyAlignment="1">
      <alignment horizontal="left" vertical="top" wrapText="1"/>
    </xf>
    <xf numFmtId="0" fontId="1" fillId="2" borderId="0" xfId="0" applyFont="1" applyFill="1" applyAlignment="1">
      <alignment horizontal="right"/>
    </xf>
    <xf numFmtId="10" fontId="1" fillId="2" borderId="0" xfId="1" applyNumberFormat="1" applyFont="1" applyFill="1" applyBorder="1" applyAlignment="1"/>
    <xf numFmtId="164" fontId="1" fillId="2" borderId="0" xfId="1" applyNumberFormat="1" applyFont="1" applyFill="1" applyBorder="1" applyAlignment="1"/>
    <xf numFmtId="0" fontId="0" fillId="2" borderId="0" xfId="0" applyFill="1" applyAlignment="1">
      <alignment horizontal="left" vertical="top" wrapText="1"/>
    </xf>
    <xf numFmtId="0" fontId="2" fillId="4" borderId="0" xfId="0" applyFont="1" applyFill="1" applyAlignment="1">
      <alignment horizontal="center" vertical="center"/>
    </xf>
    <xf numFmtId="2" fontId="4" fillId="2" borderId="5" xfId="0" applyNumberFormat="1" applyFont="1" applyFill="1" applyBorder="1" applyAlignment="1">
      <alignment horizontal="center" vertical="center"/>
    </xf>
    <xf numFmtId="2" fontId="4" fillId="2" borderId="2" xfId="0" applyNumberFormat="1" applyFont="1" applyFill="1" applyBorder="1" applyAlignment="1">
      <alignment horizontal="center" vertical="center"/>
    </xf>
    <xf numFmtId="165" fontId="4" fillId="2" borderId="4"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0" fontId="0" fillId="5" borderId="0" xfId="0" applyFill="1" applyAlignment="1">
      <alignment horizontal="left" vertical="top" wrapText="1"/>
    </xf>
    <xf numFmtId="0" fontId="1" fillId="5" borderId="6"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0" fillId="5" borderId="0" xfId="0" applyFill="1" applyBorder="1" applyAlignment="1">
      <alignment horizontal="left" vertical="top" wrapText="1"/>
    </xf>
    <xf numFmtId="0" fontId="0" fillId="2" borderId="0" xfId="0" applyFill="1" applyAlignment="1">
      <alignment horizontal="center"/>
    </xf>
    <xf numFmtId="0" fontId="1" fillId="2" borderId="0" xfId="0" applyFont="1" applyFill="1" applyAlignment="1">
      <alignment horizontal="right"/>
    </xf>
    <xf numFmtId="0" fontId="1" fillId="2" borderId="0" xfId="0" applyFont="1" applyFill="1" applyAlignment="1">
      <alignment horizontal="center"/>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56"/>
  <sheetViews>
    <sheetView workbookViewId="0">
      <pane ySplit="2" topLeftCell="A3" activePane="bottomLeft" state="frozen"/>
      <selection activeCell="D40" sqref="D40"/>
      <selection pane="bottomLeft" activeCell="G20" sqref="G20:G23"/>
    </sheetView>
  </sheetViews>
  <sheetFormatPr defaultRowHeight="12.75" x14ac:dyDescent="0.2"/>
  <cols>
    <col min="1" max="1" width="61.42578125" style="1" customWidth="1"/>
    <col min="2" max="2" width="4.42578125" style="1" customWidth="1"/>
    <col min="3" max="3" width="9.42578125" style="1" customWidth="1"/>
    <col min="4" max="4" width="9.140625" style="7"/>
    <col min="5" max="5" width="2.140625" style="1" customWidth="1"/>
    <col min="6" max="6" width="9.140625" style="1"/>
    <col min="7" max="7" width="58.28515625" style="1" customWidth="1"/>
    <col min="8" max="8" width="7.85546875" style="9" customWidth="1"/>
    <col min="9" max="10" width="9.140625" style="1"/>
    <col min="11" max="11" width="9.140625" style="1" customWidth="1"/>
    <col min="12" max="12" width="12.7109375" style="1" customWidth="1"/>
    <col min="13" max="13" width="2.42578125" style="1" customWidth="1"/>
    <col min="14" max="17" width="9.140625" style="1"/>
    <col min="18" max="18" width="9.140625" style="23"/>
    <col min="19" max="16384" width="9.140625" style="1"/>
  </cols>
  <sheetData>
    <row r="1" spans="1:17" ht="12.75" customHeight="1" x14ac:dyDescent="0.2">
      <c r="A1" s="61" t="s">
        <v>45</v>
      </c>
      <c r="B1" s="61"/>
      <c r="C1" s="61"/>
      <c r="D1" s="61"/>
      <c r="E1" s="61"/>
      <c r="F1" s="61"/>
      <c r="G1" s="61"/>
      <c r="H1" s="62"/>
      <c r="I1" s="21"/>
      <c r="J1" s="53" t="s">
        <v>48</v>
      </c>
      <c r="K1" s="53"/>
      <c r="L1" s="53"/>
      <c r="M1" s="53"/>
      <c r="N1" s="53"/>
      <c r="O1" s="53"/>
      <c r="P1" s="53"/>
      <c r="Q1" s="21"/>
    </row>
    <row r="2" spans="1:17" ht="12.75" customHeight="1" x14ac:dyDescent="0.2">
      <c r="A2" s="61"/>
      <c r="B2" s="61"/>
      <c r="C2" s="61"/>
      <c r="D2" s="61"/>
      <c r="E2" s="61"/>
      <c r="F2" s="61"/>
      <c r="G2" s="61"/>
      <c r="H2" s="62"/>
      <c r="I2" s="21"/>
      <c r="J2" s="53"/>
      <c r="K2" s="53"/>
      <c r="L2" s="53"/>
      <c r="M2" s="53"/>
      <c r="N2" s="53"/>
      <c r="O2" s="53"/>
      <c r="P2" s="53"/>
      <c r="Q2" s="21"/>
    </row>
    <row r="3" spans="1:17" x14ac:dyDescent="0.2">
      <c r="A3" s="25"/>
      <c r="B3" s="25"/>
      <c r="C3" s="25"/>
      <c r="D3" s="26"/>
      <c r="E3" s="25"/>
      <c r="F3" s="25"/>
      <c r="G3" s="25"/>
      <c r="H3" s="27"/>
    </row>
    <row r="4" spans="1:17" ht="15" x14ac:dyDescent="0.25">
      <c r="A4" s="42" t="s">
        <v>24</v>
      </c>
      <c r="B4" s="25"/>
      <c r="C4" s="25"/>
      <c r="D4" s="26"/>
      <c r="E4" s="25"/>
      <c r="F4" s="25"/>
      <c r="G4" s="25"/>
      <c r="H4" s="27"/>
    </row>
    <row r="5" spans="1:17" x14ac:dyDescent="0.2">
      <c r="A5" s="45" t="s">
        <v>26</v>
      </c>
      <c r="B5" s="25"/>
      <c r="C5" s="25"/>
      <c r="D5" s="26"/>
      <c r="E5" s="25"/>
      <c r="F5" s="25"/>
      <c r="G5" s="25"/>
      <c r="H5" s="27"/>
    </row>
    <row r="6" spans="1:17" x14ac:dyDescent="0.2">
      <c r="A6" s="25"/>
      <c r="B6" s="25"/>
      <c r="C6" s="25"/>
      <c r="D6" s="26"/>
      <c r="E6" s="25"/>
      <c r="F6" s="25"/>
      <c r="G6" s="28" t="s">
        <v>20</v>
      </c>
      <c r="H6" s="27"/>
    </row>
    <row r="7" spans="1:17" ht="12.75" customHeight="1" x14ac:dyDescent="0.2">
      <c r="A7" s="58" t="s">
        <v>38</v>
      </c>
      <c r="B7" s="29"/>
      <c r="C7" s="25"/>
      <c r="D7" s="26"/>
      <c r="E7" s="25"/>
      <c r="F7" s="25"/>
      <c r="G7" s="25"/>
      <c r="H7" s="27"/>
    </row>
    <row r="8" spans="1:17" ht="12.75" customHeight="1" x14ac:dyDescent="0.2">
      <c r="A8" s="58"/>
      <c r="B8" s="29"/>
      <c r="C8" s="25"/>
      <c r="D8" s="26"/>
      <c r="E8" s="25"/>
      <c r="F8" s="25"/>
      <c r="G8" s="25"/>
      <c r="H8" s="27"/>
      <c r="J8" s="2" t="s">
        <v>19</v>
      </c>
    </row>
    <row r="9" spans="1:17" x14ac:dyDescent="0.2">
      <c r="A9" s="58"/>
      <c r="B9" s="29"/>
      <c r="C9" s="25"/>
      <c r="D9" s="26"/>
      <c r="E9" s="25"/>
      <c r="F9" s="25"/>
      <c r="G9" s="25"/>
      <c r="H9" s="27"/>
    </row>
    <row r="10" spans="1:17" ht="12.75" customHeight="1" x14ac:dyDescent="0.2">
      <c r="A10" s="28" t="s">
        <v>1</v>
      </c>
      <c r="B10" s="28"/>
      <c r="C10" s="25" t="s">
        <v>0</v>
      </c>
      <c r="D10" s="30"/>
      <c r="E10" s="31" t="s">
        <v>4</v>
      </c>
      <c r="F10" s="25"/>
      <c r="G10" s="25"/>
      <c r="H10" s="27"/>
      <c r="L10" s="56" t="str">
        <f>IFERROR(-0.75*(D10*'Beregning udvalgsvarer'!H12+(100-D10)*'Beregning udvalgsvarer'!H6),"")</f>
        <v/>
      </c>
      <c r="M10" s="54" t="s">
        <v>4</v>
      </c>
    </row>
    <row r="11" spans="1:17" ht="12.75" customHeight="1" x14ac:dyDescent="0.2">
      <c r="A11" s="25"/>
      <c r="B11" s="25"/>
      <c r="C11" s="25"/>
      <c r="D11" s="26"/>
      <c r="E11" s="25"/>
      <c r="F11" s="25"/>
      <c r="G11" s="25"/>
      <c r="H11" s="27"/>
      <c r="K11" s="10"/>
      <c r="L11" s="57"/>
      <c r="M11" s="55"/>
    </row>
    <row r="12" spans="1:17" ht="12.75" customHeight="1" x14ac:dyDescent="0.2">
      <c r="A12" s="25"/>
      <c r="B12" s="25"/>
      <c r="C12" s="25"/>
      <c r="D12" s="26"/>
      <c r="E12" s="25"/>
      <c r="F12" s="25"/>
      <c r="G12" s="25"/>
      <c r="H12" s="27"/>
    </row>
    <row r="13" spans="1:17" ht="12.75" customHeight="1" x14ac:dyDescent="0.2">
      <c r="A13" s="58" t="s">
        <v>42</v>
      </c>
      <c r="B13" s="29"/>
      <c r="C13" s="25"/>
      <c r="D13" s="26"/>
      <c r="E13" s="25"/>
      <c r="F13" s="25"/>
      <c r="G13" s="63" t="s">
        <v>27</v>
      </c>
      <c r="H13" s="27"/>
    </row>
    <row r="14" spans="1:17" ht="12.75" customHeight="1" x14ac:dyDescent="0.2">
      <c r="A14" s="58"/>
      <c r="B14" s="29"/>
      <c r="C14" s="25"/>
      <c r="D14" s="26"/>
      <c r="E14" s="25"/>
      <c r="F14" s="25"/>
      <c r="G14" s="63"/>
      <c r="H14" s="27"/>
    </row>
    <row r="15" spans="1:17" x14ac:dyDescent="0.2">
      <c r="A15" s="58"/>
      <c r="B15" s="29"/>
      <c r="C15" s="25"/>
      <c r="D15" s="26"/>
      <c r="E15" s="25"/>
      <c r="F15" s="25"/>
      <c r="G15" s="63"/>
      <c r="H15" s="27"/>
    </row>
    <row r="16" spans="1:17" x14ac:dyDescent="0.2">
      <c r="A16" s="29"/>
      <c r="B16" s="29"/>
      <c r="C16" s="25"/>
      <c r="D16" s="26"/>
      <c r="E16" s="25"/>
      <c r="F16" s="25"/>
      <c r="G16" s="63"/>
      <c r="H16" s="27"/>
    </row>
    <row r="17" spans="1:17" x14ac:dyDescent="0.2">
      <c r="A17" s="28" t="s">
        <v>32</v>
      </c>
      <c r="B17" s="28"/>
      <c r="C17" s="25" t="s">
        <v>0</v>
      </c>
      <c r="D17" s="30"/>
      <c r="E17" s="31" t="s">
        <v>4</v>
      </c>
      <c r="F17" s="25"/>
      <c r="G17" s="63"/>
      <c r="H17" s="27"/>
    </row>
    <row r="18" spans="1:17" x14ac:dyDescent="0.2">
      <c r="A18" s="25"/>
      <c r="B18" s="25"/>
      <c r="C18" s="25"/>
      <c r="D18" s="26"/>
      <c r="E18" s="25"/>
      <c r="F18" s="25"/>
      <c r="G18" s="32"/>
      <c r="H18" s="27"/>
    </row>
    <row r="19" spans="1:17" x14ac:dyDescent="0.2">
      <c r="A19" s="25"/>
      <c r="B19" s="25"/>
      <c r="C19" s="25"/>
      <c r="D19" s="26"/>
      <c r="E19" s="25"/>
      <c r="F19" s="25"/>
      <c r="G19" s="25"/>
      <c r="H19" s="27"/>
    </row>
    <row r="20" spans="1:17" ht="12.75" customHeight="1" x14ac:dyDescent="0.2">
      <c r="A20" s="58" t="s">
        <v>39</v>
      </c>
      <c r="B20" s="29"/>
      <c r="C20" s="33"/>
      <c r="D20" s="26"/>
      <c r="E20" s="33"/>
      <c r="F20" s="25"/>
      <c r="G20" s="58" t="s">
        <v>49</v>
      </c>
      <c r="H20" s="27"/>
    </row>
    <row r="21" spans="1:17" x14ac:dyDescent="0.2">
      <c r="A21" s="58"/>
      <c r="B21" s="29"/>
      <c r="C21" s="33"/>
      <c r="D21" s="26"/>
      <c r="E21" s="33"/>
      <c r="F21" s="25"/>
      <c r="G21" s="58"/>
      <c r="H21" s="27"/>
    </row>
    <row r="22" spans="1:17" x14ac:dyDescent="0.2">
      <c r="A22" s="29"/>
      <c r="B22" s="29"/>
      <c r="C22" s="33"/>
      <c r="D22" s="26"/>
      <c r="E22" s="33"/>
      <c r="F22" s="25"/>
      <c r="G22" s="58"/>
      <c r="H22" s="27"/>
    </row>
    <row r="23" spans="1:17" x14ac:dyDescent="0.2">
      <c r="A23" s="34" t="s">
        <v>33</v>
      </c>
      <c r="B23" s="34"/>
      <c r="C23" s="33" t="s">
        <v>0</v>
      </c>
      <c r="D23" s="59"/>
      <c r="E23" s="60"/>
      <c r="F23" s="25"/>
      <c r="G23" s="58"/>
      <c r="H23" s="27"/>
    </row>
    <row r="24" spans="1:17" ht="12.75" customHeight="1" x14ac:dyDescent="0.2">
      <c r="A24" s="33"/>
      <c r="B24" s="33"/>
      <c r="C24" s="33"/>
      <c r="D24" s="26"/>
      <c r="E24" s="33"/>
      <c r="F24" s="25"/>
      <c r="G24" s="33"/>
      <c r="H24" s="27"/>
    </row>
    <row r="25" spans="1:17" ht="12.75" customHeight="1" x14ac:dyDescent="0.2">
      <c r="A25" s="35"/>
      <c r="B25" s="35"/>
      <c r="C25" s="35"/>
      <c r="D25" s="36"/>
      <c r="E25" s="35"/>
      <c r="F25" s="37"/>
      <c r="G25" s="35"/>
      <c r="H25" s="38"/>
    </row>
    <row r="26" spans="1:17" ht="12.75" customHeight="1" x14ac:dyDescent="0.25">
      <c r="A26" s="43" t="s">
        <v>25</v>
      </c>
      <c r="B26" s="39"/>
      <c r="C26" s="39"/>
      <c r="D26" s="40"/>
      <c r="E26" s="39"/>
      <c r="F26" s="41"/>
      <c r="G26" s="39"/>
    </row>
    <row r="27" spans="1:17" ht="12.75" customHeight="1" x14ac:dyDescent="0.2">
      <c r="A27" s="44" t="s">
        <v>31</v>
      </c>
      <c r="B27" s="39"/>
      <c r="C27" s="39"/>
      <c r="D27" s="40"/>
      <c r="E27" s="39"/>
      <c r="F27" s="41"/>
      <c r="G27" s="39"/>
    </row>
    <row r="28" spans="1:17" ht="12.75" customHeight="1" x14ac:dyDescent="0.25">
      <c r="A28" s="43"/>
      <c r="B28" s="39"/>
      <c r="C28" s="39"/>
      <c r="D28" s="40"/>
      <c r="E28" s="39"/>
      <c r="F28" s="41"/>
      <c r="G28" s="39"/>
    </row>
    <row r="29" spans="1:17" x14ac:dyDescent="0.2">
      <c r="A29" s="13"/>
      <c r="B29" s="13"/>
      <c r="C29" s="13"/>
      <c r="D29" s="11"/>
      <c r="E29" s="13"/>
      <c r="G29" s="13"/>
    </row>
    <row r="30" spans="1:17" ht="12.75" customHeight="1" x14ac:dyDescent="0.2">
      <c r="A30" s="52" t="s">
        <v>40</v>
      </c>
      <c r="B30" s="20"/>
      <c r="C30" s="5"/>
      <c r="D30" s="5"/>
      <c r="E30" s="13"/>
      <c r="G30" s="52" t="s">
        <v>34</v>
      </c>
    </row>
    <row r="31" spans="1:17" ht="12.75" customHeight="1" x14ac:dyDescent="0.2">
      <c r="A31" s="52"/>
      <c r="B31" s="20"/>
      <c r="C31" s="5"/>
      <c r="D31" s="5"/>
      <c r="E31" s="13"/>
      <c r="G31" s="52"/>
      <c r="Q31" s="7"/>
    </row>
    <row r="32" spans="1:17" x14ac:dyDescent="0.2">
      <c r="A32" s="52"/>
      <c r="B32" s="5"/>
      <c r="C32" s="5"/>
      <c r="D32" s="5"/>
      <c r="E32" s="13"/>
      <c r="G32" s="52"/>
    </row>
    <row r="33" spans="1:19" x14ac:dyDescent="0.2">
      <c r="A33" s="24"/>
      <c r="B33" s="5"/>
      <c r="C33" s="5"/>
      <c r="D33" s="5"/>
      <c r="E33" s="13"/>
      <c r="G33" s="52"/>
    </row>
    <row r="34" spans="1:19" x14ac:dyDescent="0.2">
      <c r="A34" s="17" t="s">
        <v>21</v>
      </c>
      <c r="B34" s="17"/>
      <c r="C34" s="13" t="s">
        <v>0</v>
      </c>
      <c r="D34" s="18"/>
      <c r="E34" s="19" t="s">
        <v>4</v>
      </c>
      <c r="G34" s="52"/>
    </row>
    <row r="35" spans="1:19" x14ac:dyDescent="0.2">
      <c r="A35" s="13"/>
      <c r="B35" s="13"/>
      <c r="C35" s="13"/>
      <c r="D35" s="11"/>
      <c r="E35" s="13"/>
      <c r="G35" s="52"/>
    </row>
    <row r="36" spans="1:19" x14ac:dyDescent="0.2">
      <c r="A36" s="13"/>
      <c r="B36" s="13"/>
      <c r="C36" s="13"/>
      <c r="D36" s="11"/>
      <c r="E36" s="13"/>
    </row>
    <row r="37" spans="1:19" ht="12.75" customHeight="1" x14ac:dyDescent="0.2">
      <c r="A37" s="52" t="s">
        <v>41</v>
      </c>
      <c r="B37" s="20"/>
      <c r="C37" s="13"/>
      <c r="D37" s="11"/>
      <c r="E37" s="13"/>
      <c r="G37" s="52" t="s">
        <v>44</v>
      </c>
    </row>
    <row r="38" spans="1:19" ht="12.75" customHeight="1" x14ac:dyDescent="0.2">
      <c r="A38" s="52"/>
      <c r="B38" s="20"/>
      <c r="C38" s="13"/>
      <c r="D38" s="11"/>
      <c r="E38" s="13"/>
      <c r="G38" s="52"/>
    </row>
    <row r="39" spans="1:19" x14ac:dyDescent="0.2">
      <c r="A39" s="52"/>
      <c r="B39" s="20"/>
      <c r="C39" s="13"/>
      <c r="D39" s="11"/>
      <c r="E39" s="13"/>
      <c r="G39" s="52"/>
    </row>
    <row r="40" spans="1:19" ht="12.75" customHeight="1" x14ac:dyDescent="0.2">
      <c r="A40" s="17" t="s">
        <v>22</v>
      </c>
      <c r="B40" s="17"/>
      <c r="C40" s="13" t="s">
        <v>0</v>
      </c>
      <c r="D40" s="15"/>
      <c r="E40" s="14" t="s">
        <v>4</v>
      </c>
      <c r="G40" s="52"/>
    </row>
    <row r="41" spans="1:19" ht="12.75" customHeight="1" x14ac:dyDescent="0.2">
      <c r="A41" s="17" t="s">
        <v>23</v>
      </c>
      <c r="B41" s="17"/>
      <c r="C41" s="13" t="s">
        <v>0</v>
      </c>
      <c r="D41" s="15"/>
      <c r="E41" s="14" t="s">
        <v>4</v>
      </c>
      <c r="G41" s="52"/>
    </row>
    <row r="42" spans="1:19" x14ac:dyDescent="0.2">
      <c r="F42" s="22"/>
      <c r="G42" s="52"/>
      <c r="S42" s="8"/>
    </row>
    <row r="43" spans="1:19" x14ac:dyDescent="0.2">
      <c r="K43" s="2"/>
      <c r="Q43" s="16"/>
      <c r="S43" s="8"/>
    </row>
    <row r="44" spans="1:19" ht="12.75" customHeight="1" x14ac:dyDescent="0.2">
      <c r="A44" s="52" t="s">
        <v>43</v>
      </c>
      <c r="B44" s="20"/>
      <c r="C44" s="5"/>
      <c r="D44" s="5"/>
      <c r="G44" s="52" t="s">
        <v>30</v>
      </c>
    </row>
    <row r="45" spans="1:19" x14ac:dyDescent="0.2">
      <c r="A45" s="52"/>
      <c r="B45" s="20"/>
      <c r="C45" s="5"/>
      <c r="D45" s="5"/>
      <c r="G45" s="52"/>
    </row>
    <row r="46" spans="1:19" x14ac:dyDescent="0.2">
      <c r="A46" s="5"/>
      <c r="B46" s="5"/>
      <c r="C46" s="5"/>
      <c r="D46" s="5"/>
      <c r="G46" s="52"/>
    </row>
    <row r="47" spans="1:19" x14ac:dyDescent="0.2">
      <c r="A47" s="2" t="s">
        <v>2</v>
      </c>
      <c r="B47" s="2"/>
      <c r="C47" s="1" t="s">
        <v>0</v>
      </c>
      <c r="D47" s="15"/>
      <c r="E47" s="12" t="s">
        <v>4</v>
      </c>
      <c r="G47" s="52"/>
    </row>
    <row r="50" spans="1:7" ht="12.75" customHeight="1" x14ac:dyDescent="0.2">
      <c r="A50" s="52" t="s">
        <v>28</v>
      </c>
      <c r="B50" s="5"/>
      <c r="C50" s="5"/>
      <c r="D50" s="5"/>
      <c r="G50" s="52" t="s">
        <v>29</v>
      </c>
    </row>
    <row r="51" spans="1:7" x14ac:dyDescent="0.2">
      <c r="A51" s="52"/>
      <c r="B51" s="5"/>
      <c r="C51" s="5"/>
      <c r="D51" s="5"/>
      <c r="G51" s="52"/>
    </row>
    <row r="52" spans="1:7" x14ac:dyDescent="0.2">
      <c r="A52" s="5"/>
      <c r="B52" s="5"/>
      <c r="C52" s="5"/>
      <c r="D52" s="5"/>
      <c r="G52" s="52"/>
    </row>
    <row r="53" spans="1:7" x14ac:dyDescent="0.2">
      <c r="A53" s="2" t="s">
        <v>3</v>
      </c>
      <c r="B53" s="2"/>
      <c r="C53" s="1" t="s">
        <v>0</v>
      </c>
      <c r="D53" s="15"/>
      <c r="E53" s="12" t="s">
        <v>4</v>
      </c>
      <c r="G53" s="52"/>
    </row>
    <row r="56" spans="1:7" ht="12.75" customHeight="1" x14ac:dyDescent="0.2"/>
  </sheetData>
  <mergeCells count="18">
    <mergeCell ref="J1:P2"/>
    <mergeCell ref="M10:M11"/>
    <mergeCell ref="L10:L11"/>
    <mergeCell ref="A20:A21"/>
    <mergeCell ref="A37:A39"/>
    <mergeCell ref="A7:A9"/>
    <mergeCell ref="A13:A15"/>
    <mergeCell ref="D23:E23"/>
    <mergeCell ref="A1:H2"/>
    <mergeCell ref="G13:G17"/>
    <mergeCell ref="G20:G23"/>
    <mergeCell ref="G30:G35"/>
    <mergeCell ref="A30:A32"/>
    <mergeCell ref="A44:A45"/>
    <mergeCell ref="A50:A51"/>
    <mergeCell ref="G44:G47"/>
    <mergeCell ref="G50:G53"/>
    <mergeCell ref="G37:G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56"/>
  <sheetViews>
    <sheetView tabSelected="1" workbookViewId="0">
      <pane ySplit="2" topLeftCell="A3" activePane="bottomLeft" state="frozen"/>
      <selection activeCell="L19" sqref="L19"/>
      <selection pane="bottomLeft" activeCell="G24" sqref="G24"/>
    </sheetView>
  </sheetViews>
  <sheetFormatPr defaultRowHeight="12.75" x14ac:dyDescent="0.2"/>
  <cols>
    <col min="1" max="1" width="61.42578125" style="1" customWidth="1"/>
    <col min="2" max="2" width="4.42578125" style="1" customWidth="1"/>
    <col min="3" max="3" width="9.42578125" style="1" customWidth="1"/>
    <col min="4" max="4" width="9.140625" style="49"/>
    <col min="5" max="5" width="2.140625" style="1" customWidth="1"/>
    <col min="6" max="6" width="9.140625" style="1"/>
    <col min="7" max="7" width="58.28515625" style="1" customWidth="1"/>
    <col min="8" max="8" width="7.85546875" style="9" customWidth="1"/>
    <col min="9" max="10" width="9.140625" style="1"/>
    <col min="11" max="11" width="9.140625" style="1" customWidth="1"/>
    <col min="12" max="12" width="12.7109375" style="1" customWidth="1"/>
    <col min="13" max="13" width="2.42578125" style="1" customWidth="1"/>
    <col min="14" max="17" width="9.140625" style="1"/>
    <col min="18" max="18" width="9.140625" style="23"/>
    <col min="19" max="16384" width="9.140625" style="1"/>
  </cols>
  <sheetData>
    <row r="1" spans="1:17" ht="12.75" customHeight="1" x14ac:dyDescent="0.2">
      <c r="A1" s="61" t="s">
        <v>46</v>
      </c>
      <c r="B1" s="61"/>
      <c r="C1" s="61"/>
      <c r="D1" s="61"/>
      <c r="E1" s="61"/>
      <c r="F1" s="61"/>
      <c r="G1" s="61"/>
      <c r="H1" s="62"/>
      <c r="I1" s="21"/>
      <c r="J1" s="53" t="s">
        <v>47</v>
      </c>
      <c r="K1" s="53"/>
      <c r="L1" s="53"/>
      <c r="M1" s="53"/>
      <c r="N1" s="53"/>
      <c r="O1" s="53"/>
      <c r="P1" s="53"/>
      <c r="Q1" s="21"/>
    </row>
    <row r="2" spans="1:17" ht="12.75" customHeight="1" x14ac:dyDescent="0.2">
      <c r="A2" s="61"/>
      <c r="B2" s="61"/>
      <c r="C2" s="61"/>
      <c r="D2" s="61"/>
      <c r="E2" s="61"/>
      <c r="F2" s="61"/>
      <c r="G2" s="61"/>
      <c r="H2" s="62"/>
      <c r="I2" s="21"/>
      <c r="J2" s="53"/>
      <c r="K2" s="53"/>
      <c r="L2" s="53"/>
      <c r="M2" s="53"/>
      <c r="N2" s="53"/>
      <c r="O2" s="53"/>
      <c r="P2" s="53"/>
      <c r="Q2" s="21"/>
    </row>
    <row r="3" spans="1:17" x14ac:dyDescent="0.2">
      <c r="A3" s="25"/>
      <c r="B3" s="25"/>
      <c r="C3" s="25"/>
      <c r="D3" s="26"/>
      <c r="E3" s="25"/>
      <c r="F3" s="25"/>
      <c r="G3" s="25"/>
      <c r="H3" s="27"/>
    </row>
    <row r="4" spans="1:17" ht="15" x14ac:dyDescent="0.25">
      <c r="A4" s="42" t="s">
        <v>24</v>
      </c>
      <c r="B4" s="25"/>
      <c r="C4" s="25"/>
      <c r="D4" s="26"/>
      <c r="E4" s="25"/>
      <c r="F4" s="25"/>
      <c r="G4" s="25"/>
      <c r="H4" s="27"/>
    </row>
    <row r="5" spans="1:17" x14ac:dyDescent="0.2">
      <c r="A5" s="45" t="s">
        <v>26</v>
      </c>
      <c r="B5" s="25"/>
      <c r="C5" s="25"/>
      <c r="D5" s="26"/>
      <c r="E5" s="25"/>
      <c r="F5" s="25"/>
      <c r="G5" s="25"/>
      <c r="H5" s="27"/>
    </row>
    <row r="6" spans="1:17" x14ac:dyDescent="0.2">
      <c r="A6" s="25"/>
      <c r="B6" s="25"/>
      <c r="C6" s="25"/>
      <c r="D6" s="26"/>
      <c r="E6" s="25"/>
      <c r="F6" s="25"/>
      <c r="G6" s="28" t="s">
        <v>20</v>
      </c>
      <c r="H6" s="27"/>
    </row>
    <row r="7" spans="1:17" ht="12.75" customHeight="1" x14ac:dyDescent="0.2">
      <c r="A7" s="58" t="s">
        <v>38</v>
      </c>
      <c r="B7" s="48"/>
      <c r="C7" s="25"/>
      <c r="D7" s="26"/>
      <c r="E7" s="25"/>
      <c r="F7" s="25"/>
      <c r="G7" s="25"/>
      <c r="H7" s="27"/>
    </row>
    <row r="8" spans="1:17" ht="12.75" customHeight="1" x14ac:dyDescent="0.2">
      <c r="A8" s="58"/>
      <c r="B8" s="48"/>
      <c r="C8" s="25"/>
      <c r="D8" s="26"/>
      <c r="E8" s="25"/>
      <c r="F8" s="25"/>
      <c r="G8" s="25"/>
      <c r="H8" s="27"/>
      <c r="J8" s="2" t="s">
        <v>19</v>
      </c>
    </row>
    <row r="9" spans="1:17" x14ac:dyDescent="0.2">
      <c r="A9" s="58"/>
      <c r="B9" s="48"/>
      <c r="C9" s="25"/>
      <c r="D9" s="26"/>
      <c r="E9" s="25"/>
      <c r="F9" s="25"/>
      <c r="G9" s="25"/>
      <c r="H9" s="27"/>
    </row>
    <row r="10" spans="1:17" ht="12.75" customHeight="1" x14ac:dyDescent="0.2">
      <c r="A10" s="28" t="s">
        <v>1</v>
      </c>
      <c r="B10" s="28"/>
      <c r="C10" s="25" t="s">
        <v>0</v>
      </c>
      <c r="D10" s="30"/>
      <c r="E10" s="31" t="s">
        <v>4</v>
      </c>
      <c r="F10" s="25"/>
      <c r="G10" s="25"/>
      <c r="H10" s="27"/>
      <c r="L10" s="56" t="str">
        <f>IFERROR(-0.75*(D10*'Beregning dagligvarer'!H12+(100-D10)*'Beregning dagligvarer'!H6),"")</f>
        <v/>
      </c>
      <c r="M10" s="54" t="s">
        <v>4</v>
      </c>
    </row>
    <row r="11" spans="1:17" ht="12.75" customHeight="1" x14ac:dyDescent="0.2">
      <c r="A11" s="25"/>
      <c r="B11" s="25"/>
      <c r="C11" s="25"/>
      <c r="D11" s="26"/>
      <c r="E11" s="25"/>
      <c r="F11" s="25"/>
      <c r="G11" s="25"/>
      <c r="H11" s="27"/>
      <c r="K11" s="10"/>
      <c r="L11" s="57"/>
      <c r="M11" s="55"/>
    </row>
    <row r="12" spans="1:17" ht="12.75" customHeight="1" x14ac:dyDescent="0.2">
      <c r="A12" s="25"/>
      <c r="B12" s="25"/>
      <c r="C12" s="25"/>
      <c r="D12" s="26"/>
      <c r="E12" s="25"/>
      <c r="F12" s="25"/>
      <c r="G12" s="25"/>
      <c r="H12" s="27"/>
    </row>
    <row r="13" spans="1:17" ht="12.75" customHeight="1" x14ac:dyDescent="0.2">
      <c r="A13" s="58" t="s">
        <v>42</v>
      </c>
      <c r="B13" s="48"/>
      <c r="C13" s="25"/>
      <c r="D13" s="26"/>
      <c r="E13" s="25"/>
      <c r="F13" s="25"/>
      <c r="G13" s="63" t="s">
        <v>27</v>
      </c>
      <c r="H13" s="27"/>
    </row>
    <row r="14" spans="1:17" ht="12.75" customHeight="1" x14ac:dyDescent="0.2">
      <c r="A14" s="58"/>
      <c r="B14" s="48"/>
      <c r="C14" s="25"/>
      <c r="D14" s="26"/>
      <c r="E14" s="25"/>
      <c r="F14" s="25"/>
      <c r="G14" s="63"/>
      <c r="H14" s="27"/>
    </row>
    <row r="15" spans="1:17" x14ac:dyDescent="0.2">
      <c r="A15" s="58"/>
      <c r="B15" s="48"/>
      <c r="C15" s="25"/>
      <c r="D15" s="26"/>
      <c r="E15" s="25"/>
      <c r="F15" s="25"/>
      <c r="G15" s="63"/>
      <c r="H15" s="27"/>
    </row>
    <row r="16" spans="1:17" x14ac:dyDescent="0.2">
      <c r="A16" s="48"/>
      <c r="B16" s="48"/>
      <c r="C16" s="25"/>
      <c r="D16" s="26"/>
      <c r="E16" s="25"/>
      <c r="F16" s="25"/>
      <c r="G16" s="63"/>
      <c r="H16" s="27"/>
    </row>
    <row r="17" spans="1:17" x14ac:dyDescent="0.2">
      <c r="A17" s="28" t="s">
        <v>32</v>
      </c>
      <c r="B17" s="28"/>
      <c r="C17" s="25" t="s">
        <v>0</v>
      </c>
      <c r="D17" s="30"/>
      <c r="E17" s="31" t="s">
        <v>4</v>
      </c>
      <c r="F17" s="25"/>
      <c r="G17" s="63"/>
      <c r="H17" s="27"/>
    </row>
    <row r="18" spans="1:17" x14ac:dyDescent="0.2">
      <c r="A18" s="25"/>
      <c r="B18" s="25"/>
      <c r="C18" s="25"/>
      <c r="D18" s="26"/>
      <c r="E18" s="25"/>
      <c r="F18" s="25"/>
      <c r="G18" s="32"/>
      <c r="H18" s="27"/>
    </row>
    <row r="19" spans="1:17" x14ac:dyDescent="0.2">
      <c r="A19" s="25"/>
      <c r="B19" s="25"/>
      <c r="C19" s="25"/>
      <c r="D19" s="26"/>
      <c r="E19" s="25"/>
      <c r="F19" s="25"/>
      <c r="G19" s="25"/>
      <c r="H19" s="27"/>
    </row>
    <row r="20" spans="1:17" ht="12.75" customHeight="1" x14ac:dyDescent="0.2">
      <c r="A20" s="58" t="s">
        <v>39</v>
      </c>
      <c r="B20" s="48"/>
      <c r="C20" s="33"/>
      <c r="D20" s="26"/>
      <c r="E20" s="33"/>
      <c r="F20" s="25"/>
      <c r="G20" s="58" t="s">
        <v>49</v>
      </c>
      <c r="H20" s="27"/>
    </row>
    <row r="21" spans="1:17" x14ac:dyDescent="0.2">
      <c r="A21" s="58"/>
      <c r="B21" s="48"/>
      <c r="C21" s="33"/>
      <c r="D21" s="26"/>
      <c r="E21" s="33"/>
      <c r="F21" s="25"/>
      <c r="G21" s="58"/>
      <c r="H21" s="27"/>
    </row>
    <row r="22" spans="1:17" x14ac:dyDescent="0.2">
      <c r="A22" s="48"/>
      <c r="B22" s="48"/>
      <c r="C22" s="33"/>
      <c r="D22" s="26"/>
      <c r="E22" s="33"/>
      <c r="F22" s="25"/>
      <c r="G22" s="58"/>
      <c r="H22" s="27"/>
    </row>
    <row r="23" spans="1:17" x14ac:dyDescent="0.2">
      <c r="A23" s="34" t="s">
        <v>33</v>
      </c>
      <c r="B23" s="34"/>
      <c r="C23" s="33" t="s">
        <v>0</v>
      </c>
      <c r="D23" s="59"/>
      <c r="E23" s="60"/>
      <c r="F23" s="25"/>
      <c r="G23" s="58"/>
      <c r="H23" s="27"/>
    </row>
    <row r="24" spans="1:17" ht="12.75" customHeight="1" x14ac:dyDescent="0.2">
      <c r="A24" s="33"/>
      <c r="B24" s="33"/>
      <c r="C24" s="33"/>
      <c r="D24" s="26"/>
      <c r="E24" s="33"/>
      <c r="F24" s="25"/>
      <c r="G24" s="33"/>
      <c r="H24" s="27"/>
    </row>
    <row r="25" spans="1:17" ht="12.75" customHeight="1" x14ac:dyDescent="0.2">
      <c r="A25" s="35"/>
      <c r="B25" s="35"/>
      <c r="C25" s="35"/>
      <c r="D25" s="36"/>
      <c r="E25" s="35"/>
      <c r="F25" s="37"/>
      <c r="G25" s="35"/>
      <c r="H25" s="38"/>
    </row>
    <row r="26" spans="1:17" ht="12.75" customHeight="1" x14ac:dyDescent="0.25">
      <c r="A26" s="43" t="s">
        <v>25</v>
      </c>
      <c r="B26" s="39"/>
      <c r="C26" s="39"/>
      <c r="D26" s="40"/>
      <c r="E26" s="39"/>
      <c r="F26" s="41"/>
      <c r="G26" s="39"/>
    </row>
    <row r="27" spans="1:17" ht="12.75" customHeight="1" x14ac:dyDescent="0.2">
      <c r="A27" s="44" t="s">
        <v>31</v>
      </c>
      <c r="B27" s="39"/>
      <c r="C27" s="39"/>
      <c r="D27" s="40"/>
      <c r="E27" s="39"/>
      <c r="F27" s="41"/>
      <c r="G27" s="39"/>
    </row>
    <row r="28" spans="1:17" ht="12.75" customHeight="1" x14ac:dyDescent="0.25">
      <c r="A28" s="43"/>
      <c r="B28" s="39"/>
      <c r="C28" s="39"/>
      <c r="D28" s="40"/>
      <c r="E28" s="39"/>
      <c r="F28" s="41"/>
      <c r="G28" s="39"/>
    </row>
    <row r="29" spans="1:17" x14ac:dyDescent="0.2">
      <c r="A29" s="13"/>
      <c r="B29" s="13"/>
      <c r="C29" s="13"/>
      <c r="E29" s="13"/>
      <c r="G29" s="13"/>
    </row>
    <row r="30" spans="1:17" ht="12.75" customHeight="1" x14ac:dyDescent="0.2">
      <c r="A30" s="52" t="s">
        <v>40</v>
      </c>
      <c r="B30" s="47"/>
      <c r="C30" s="5"/>
      <c r="D30" s="5"/>
      <c r="E30" s="13"/>
      <c r="G30" s="52" t="s">
        <v>34</v>
      </c>
    </row>
    <row r="31" spans="1:17" ht="12.75" customHeight="1" x14ac:dyDescent="0.2">
      <c r="A31" s="52"/>
      <c r="B31" s="47"/>
      <c r="C31" s="5"/>
      <c r="D31" s="5"/>
      <c r="E31" s="13"/>
      <c r="G31" s="52"/>
      <c r="Q31" s="49"/>
    </row>
    <row r="32" spans="1:17" x14ac:dyDescent="0.2">
      <c r="A32" s="52"/>
      <c r="B32" s="5"/>
      <c r="C32" s="5"/>
      <c r="D32" s="5"/>
      <c r="E32" s="13"/>
      <c r="G32" s="52"/>
    </row>
    <row r="33" spans="1:19" x14ac:dyDescent="0.2">
      <c r="A33" s="47"/>
      <c r="B33" s="5"/>
      <c r="C33" s="5"/>
      <c r="D33" s="5"/>
      <c r="E33" s="13"/>
      <c r="G33" s="52"/>
    </row>
    <row r="34" spans="1:19" x14ac:dyDescent="0.2">
      <c r="A34" s="17" t="s">
        <v>21</v>
      </c>
      <c r="B34" s="17"/>
      <c r="C34" s="13" t="s">
        <v>0</v>
      </c>
      <c r="D34" s="18"/>
      <c r="E34" s="19" t="s">
        <v>4</v>
      </c>
      <c r="G34" s="52"/>
    </row>
    <row r="35" spans="1:19" x14ac:dyDescent="0.2">
      <c r="A35" s="13"/>
      <c r="B35" s="13"/>
      <c r="C35" s="13"/>
      <c r="E35" s="13"/>
      <c r="G35" s="52"/>
    </row>
    <row r="36" spans="1:19" x14ac:dyDescent="0.2">
      <c r="A36" s="13"/>
      <c r="B36" s="13"/>
      <c r="C36" s="13"/>
      <c r="E36" s="13"/>
    </row>
    <row r="37" spans="1:19" ht="12.75" customHeight="1" x14ac:dyDescent="0.2">
      <c r="A37" s="52" t="s">
        <v>41</v>
      </c>
      <c r="B37" s="47"/>
      <c r="C37" s="13"/>
      <c r="E37" s="13"/>
      <c r="G37" s="52" t="s">
        <v>44</v>
      </c>
    </row>
    <row r="38" spans="1:19" ht="12.75" customHeight="1" x14ac:dyDescent="0.2">
      <c r="A38" s="52"/>
      <c r="B38" s="47"/>
      <c r="C38" s="13"/>
      <c r="E38" s="13"/>
      <c r="G38" s="52"/>
    </row>
    <row r="39" spans="1:19" x14ac:dyDescent="0.2">
      <c r="A39" s="52"/>
      <c r="B39" s="47"/>
      <c r="C39" s="13"/>
      <c r="E39" s="13"/>
      <c r="G39" s="52"/>
    </row>
    <row r="40" spans="1:19" ht="12.75" customHeight="1" x14ac:dyDescent="0.2">
      <c r="A40" s="17" t="s">
        <v>22</v>
      </c>
      <c r="B40" s="17"/>
      <c r="C40" s="13" t="s">
        <v>0</v>
      </c>
      <c r="D40" s="15"/>
      <c r="E40" s="14" t="s">
        <v>4</v>
      </c>
      <c r="G40" s="52"/>
    </row>
    <row r="41" spans="1:19" ht="12.75" customHeight="1" x14ac:dyDescent="0.2">
      <c r="A41" s="17" t="s">
        <v>23</v>
      </c>
      <c r="B41" s="17"/>
      <c r="C41" s="13" t="s">
        <v>0</v>
      </c>
      <c r="D41" s="15"/>
      <c r="E41" s="14" t="s">
        <v>4</v>
      </c>
      <c r="G41" s="52"/>
    </row>
    <row r="42" spans="1:19" x14ac:dyDescent="0.2">
      <c r="G42" s="52"/>
      <c r="S42" s="8"/>
    </row>
    <row r="43" spans="1:19" x14ac:dyDescent="0.2">
      <c r="K43" s="2"/>
      <c r="Q43" s="16"/>
      <c r="S43" s="8"/>
    </row>
    <row r="44" spans="1:19" ht="12.75" customHeight="1" x14ac:dyDescent="0.2">
      <c r="A44" s="52" t="s">
        <v>43</v>
      </c>
      <c r="B44" s="47"/>
      <c r="C44" s="5"/>
      <c r="D44" s="5"/>
      <c r="G44" s="52" t="s">
        <v>30</v>
      </c>
    </row>
    <row r="45" spans="1:19" x14ac:dyDescent="0.2">
      <c r="A45" s="52"/>
      <c r="B45" s="47"/>
      <c r="C45" s="5"/>
      <c r="D45" s="5"/>
      <c r="G45" s="52"/>
    </row>
    <row r="46" spans="1:19" x14ac:dyDescent="0.2">
      <c r="A46" s="5"/>
      <c r="B46" s="5"/>
      <c r="C46" s="5"/>
      <c r="D46" s="5"/>
      <c r="G46" s="52"/>
    </row>
    <row r="47" spans="1:19" x14ac:dyDescent="0.2">
      <c r="A47" s="2" t="s">
        <v>2</v>
      </c>
      <c r="B47" s="2"/>
      <c r="C47" s="1" t="s">
        <v>0</v>
      </c>
      <c r="D47" s="15"/>
      <c r="E47" s="12" t="s">
        <v>4</v>
      </c>
      <c r="G47" s="52"/>
    </row>
    <row r="50" spans="1:7" ht="12.75" customHeight="1" x14ac:dyDescent="0.2">
      <c r="A50" s="52" t="s">
        <v>28</v>
      </c>
      <c r="B50" s="5"/>
      <c r="C50" s="5"/>
      <c r="D50" s="5"/>
      <c r="G50" s="52" t="s">
        <v>29</v>
      </c>
    </row>
    <row r="51" spans="1:7" x14ac:dyDescent="0.2">
      <c r="A51" s="52"/>
      <c r="B51" s="5"/>
      <c r="C51" s="5"/>
      <c r="D51" s="5"/>
      <c r="G51" s="52"/>
    </row>
    <row r="52" spans="1:7" x14ac:dyDescent="0.2">
      <c r="A52" s="5"/>
      <c r="B52" s="5"/>
      <c r="C52" s="5"/>
      <c r="D52" s="5"/>
      <c r="G52" s="52"/>
    </row>
    <row r="53" spans="1:7" x14ac:dyDescent="0.2">
      <c r="A53" s="2" t="s">
        <v>3</v>
      </c>
      <c r="B53" s="2"/>
      <c r="C53" s="1" t="s">
        <v>0</v>
      </c>
      <c r="D53" s="15"/>
      <c r="E53" s="12" t="s">
        <v>4</v>
      </c>
      <c r="G53" s="52"/>
    </row>
    <row r="56" spans="1:7" ht="12.75" customHeight="1" x14ac:dyDescent="0.2"/>
  </sheetData>
  <mergeCells count="18">
    <mergeCell ref="J1:P2"/>
    <mergeCell ref="M10:M11"/>
    <mergeCell ref="L10:L11"/>
    <mergeCell ref="A20:A21"/>
    <mergeCell ref="A37:A39"/>
    <mergeCell ref="A7:A9"/>
    <mergeCell ref="A13:A15"/>
    <mergeCell ref="D23:E23"/>
    <mergeCell ref="A1:H2"/>
    <mergeCell ref="A50:A51"/>
    <mergeCell ref="G44:G47"/>
    <mergeCell ref="G50:G53"/>
    <mergeCell ref="G13:G17"/>
    <mergeCell ref="G20:G23"/>
    <mergeCell ref="G30:G35"/>
    <mergeCell ref="A30:A32"/>
    <mergeCell ref="A44:A45"/>
    <mergeCell ref="G37:G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C45" sqref="C45"/>
    </sheetView>
  </sheetViews>
  <sheetFormatPr defaultRowHeight="12.75" x14ac:dyDescent="0.2"/>
  <cols>
    <col min="1" max="1" width="30.85546875" style="1" customWidth="1"/>
    <col min="2" max="2" width="9.140625" style="4"/>
    <col min="3" max="16384" width="9.140625" style="1"/>
  </cols>
  <sheetData>
    <row r="1" spans="1:10" x14ac:dyDescent="0.2">
      <c r="A1" s="66" t="s">
        <v>7</v>
      </c>
      <c r="B1" s="66"/>
      <c r="C1" s="66"/>
      <c r="G1" s="66" t="s">
        <v>12</v>
      </c>
      <c r="H1" s="66"/>
      <c r="I1" s="66"/>
      <c r="J1" s="66"/>
    </row>
    <row r="2" spans="1:10" x14ac:dyDescent="0.2">
      <c r="H2" s="64" t="s">
        <v>13</v>
      </c>
      <c r="I2" s="64"/>
    </row>
    <row r="3" spans="1:10" x14ac:dyDescent="0.2">
      <c r="A3" s="6" t="s">
        <v>8</v>
      </c>
      <c r="B3" s="3" t="e">
        <f>1/'Indtastning udvalgsvarer'!D23</f>
        <v>#DIV/0!</v>
      </c>
    </row>
    <row r="4" spans="1:10" x14ac:dyDescent="0.2">
      <c r="G4" s="6" t="s">
        <v>10</v>
      </c>
      <c r="H4" s="2" t="e">
        <f>B7*B5*B3*B9</f>
        <v>#DIV/0!</v>
      </c>
    </row>
    <row r="5" spans="1:10" x14ac:dyDescent="0.2">
      <c r="A5" s="6" t="s">
        <v>5</v>
      </c>
      <c r="B5" s="3">
        <f>IF('Indtastning udvalgsvarer'!D34&lt;&gt;"",1+'Indtastning udvalgsvarer'!D34/100,1)</f>
        <v>1</v>
      </c>
    </row>
    <row r="6" spans="1:10" x14ac:dyDescent="0.2">
      <c r="E6" s="65" t="s">
        <v>11</v>
      </c>
      <c r="F6" s="65"/>
      <c r="G6" s="65"/>
      <c r="H6" s="2" t="e">
        <f>IF('Indtastning udvalgsvarer'!D47="",0.01,'Indtastning udvalgsvarer'!D47/100)+H4</f>
        <v>#DIV/0!</v>
      </c>
    </row>
    <row r="7" spans="1:10" x14ac:dyDescent="0.2">
      <c r="A7" s="6" t="s">
        <v>6</v>
      </c>
      <c r="B7" s="3">
        <f>IFERROR(IF('Indtastning udvalgsvarer'!D41&lt;&gt;"",'Indtastning udvalgsvarer'!D41/(100-'Indtastning udvalgsvarer'!D40),IF('Indtastning udvalgsvarer'!D40&lt;&gt;"",'Indtastning udvalgsvarer'!D40/(100-'Indtastning udvalgsvarer'!D40),B20/(1-B20))),"Der er angivet at bykernens bruttoavance er 100%, dette må være en fejl!")</f>
        <v>0.59616280772764185</v>
      </c>
      <c r="G7" s="66"/>
      <c r="H7" s="66"/>
      <c r="I7" s="66"/>
      <c r="J7" s="66"/>
    </row>
    <row r="8" spans="1:10" x14ac:dyDescent="0.2">
      <c r="H8" s="64" t="s">
        <v>14</v>
      </c>
      <c r="I8" s="64"/>
    </row>
    <row r="9" spans="1:10" x14ac:dyDescent="0.2">
      <c r="A9" s="6" t="s">
        <v>9</v>
      </c>
      <c r="B9" s="3">
        <f>'Indtastning udvalgsvarer'!D10/100</f>
        <v>0</v>
      </c>
    </row>
    <row r="10" spans="1:10" x14ac:dyDescent="0.2">
      <c r="G10" s="6" t="s">
        <v>15</v>
      </c>
      <c r="H10" s="2" t="e">
        <f>B14*B12*B3*B16</f>
        <v>#DIV/0!</v>
      </c>
    </row>
    <row r="12" spans="1:10" x14ac:dyDescent="0.2">
      <c r="A12" s="6" t="s">
        <v>16</v>
      </c>
      <c r="B12" s="3">
        <f>IF('Indtastning udvalgsvarer'!D34&lt;&gt;"",1/B5,1)</f>
        <v>1</v>
      </c>
      <c r="E12" s="65" t="s">
        <v>11</v>
      </c>
      <c r="F12" s="65"/>
      <c r="G12" s="65"/>
      <c r="H12" s="3" t="e">
        <f>IF('Indtastning udvalgsvarer'!D53&lt;&gt;"",'Indtastning udvalgsvarer'!D53/100+H10,'Indtastning udvalgsvarer'!D17/100*0.12+H10)</f>
        <v>#DIV/0!</v>
      </c>
    </row>
    <row r="14" spans="1:10" x14ac:dyDescent="0.2">
      <c r="A14" s="2" t="s">
        <v>17</v>
      </c>
      <c r="B14" s="3">
        <f>IFERROR(IF('Indtastning udvalgsvarer'!D41&lt;&gt;"",'Indtastning udvalgsvarer'!D40/(100-'Indtastning udvalgsvarer'!D41),IF('Indtastning udvalgsvarer'!D40&lt;&gt;"",'Indtastning udvalgsvarer'!D40/(100-'Indtastning udvalgsvarer'!D40),B20/(1-B20))),"Der er angivet at bykernens bruttoavance er 100%, dette må være en fejl!")</f>
        <v>0.59616280772764185</v>
      </c>
    </row>
    <row r="16" spans="1:10" x14ac:dyDescent="0.2">
      <c r="A16" s="6" t="s">
        <v>18</v>
      </c>
      <c r="B16" s="3">
        <f>'Indtastning udvalgsvarer'!D10/100</f>
        <v>0</v>
      </c>
    </row>
    <row r="20" spans="1:3" x14ac:dyDescent="0.2">
      <c r="A20" s="2" t="s">
        <v>36</v>
      </c>
      <c r="B20" s="46">
        <v>0.37349749338938798</v>
      </c>
      <c r="C20" s="2" t="s">
        <v>35</v>
      </c>
    </row>
  </sheetData>
  <sheetProtection sheet="1" objects="1" scenarios="1"/>
  <mergeCells count="7">
    <mergeCell ref="H8:I8"/>
    <mergeCell ref="E12:G12"/>
    <mergeCell ref="A1:C1"/>
    <mergeCell ref="G1:J1"/>
    <mergeCell ref="G7:J7"/>
    <mergeCell ref="H2:I2"/>
    <mergeCell ref="E6:G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H6" sqref="H6"/>
    </sheetView>
  </sheetViews>
  <sheetFormatPr defaultRowHeight="12.75" x14ac:dyDescent="0.2"/>
  <cols>
    <col min="1" max="1" width="30.85546875" style="1" customWidth="1"/>
    <col min="2" max="2" width="9.140625" style="4"/>
    <col min="3" max="16384" width="9.140625" style="1"/>
  </cols>
  <sheetData>
    <row r="1" spans="1:10" x14ac:dyDescent="0.2">
      <c r="A1" s="66" t="s">
        <v>7</v>
      </c>
      <c r="B1" s="66"/>
      <c r="C1" s="66"/>
      <c r="G1" s="66" t="s">
        <v>12</v>
      </c>
      <c r="H1" s="66"/>
      <c r="I1" s="66"/>
      <c r="J1" s="66"/>
    </row>
    <row r="2" spans="1:10" x14ac:dyDescent="0.2">
      <c r="H2" s="64" t="s">
        <v>13</v>
      </c>
      <c r="I2" s="64"/>
    </row>
    <row r="3" spans="1:10" x14ac:dyDescent="0.2">
      <c r="A3" s="49" t="s">
        <v>8</v>
      </c>
      <c r="B3" s="3" t="e">
        <f>1/'Indtastning dagligvarer'!D23</f>
        <v>#DIV/0!</v>
      </c>
    </row>
    <row r="4" spans="1:10" x14ac:dyDescent="0.2">
      <c r="G4" s="49" t="s">
        <v>10</v>
      </c>
      <c r="H4" s="2" t="e">
        <f>B7*B5*B3*B9</f>
        <v>#DIV/0!</v>
      </c>
    </row>
    <row r="5" spans="1:10" x14ac:dyDescent="0.2">
      <c r="A5" s="49" t="s">
        <v>5</v>
      </c>
      <c r="B5" s="3">
        <f>IF('Indtastning dagligvarer'!D34&lt;&gt;"",1+'Indtastning dagligvarer'!D34/100,1)</f>
        <v>1</v>
      </c>
    </row>
    <row r="6" spans="1:10" x14ac:dyDescent="0.2">
      <c r="E6" s="65" t="s">
        <v>11</v>
      </c>
      <c r="F6" s="65"/>
      <c r="G6" s="65"/>
      <c r="H6" s="2" t="e">
        <f>IF('Indtastning dagligvarer'!D47="",0.01,'Indtastning dagligvarer'!D47/100)+H4</f>
        <v>#DIV/0!</v>
      </c>
    </row>
    <row r="7" spans="1:10" x14ac:dyDescent="0.2">
      <c r="A7" s="49" t="s">
        <v>6</v>
      </c>
      <c r="B7" s="3">
        <f>IFERROR(IF('Indtastning dagligvarer'!D41&lt;&gt;"",'Indtastning dagligvarer'!D41/(100-'Indtastning dagligvarer'!D40),IF('Indtastning dagligvarer'!D40&lt;&gt;"",'Indtastning dagligvarer'!D40/(100-'Indtastning dagligvarer'!D40),B20/(1-B20))),"Der er angivet at bykernens bruttoavance er 100%, dette må være en fejl!")</f>
        <v>0.31403148181041557</v>
      </c>
      <c r="G7" s="66"/>
      <c r="H7" s="66"/>
      <c r="I7" s="66"/>
      <c r="J7" s="66"/>
    </row>
    <row r="8" spans="1:10" x14ac:dyDescent="0.2">
      <c r="H8" s="64" t="s">
        <v>14</v>
      </c>
      <c r="I8" s="64"/>
    </row>
    <row r="9" spans="1:10" x14ac:dyDescent="0.2">
      <c r="A9" s="49" t="s">
        <v>9</v>
      </c>
      <c r="B9" s="3">
        <f>'Indtastning dagligvarer'!D10/100</f>
        <v>0</v>
      </c>
    </row>
    <row r="10" spans="1:10" x14ac:dyDescent="0.2">
      <c r="G10" s="49" t="s">
        <v>15</v>
      </c>
      <c r="H10" s="2" t="e">
        <f>B14*B12*B3*B16</f>
        <v>#DIV/0!</v>
      </c>
    </row>
    <row r="12" spans="1:10" x14ac:dyDescent="0.2">
      <c r="A12" s="49" t="s">
        <v>16</v>
      </c>
      <c r="B12" s="3">
        <f>IF('Indtastning dagligvarer'!D34&lt;&gt;"",1/B5,1)</f>
        <v>1</v>
      </c>
      <c r="E12" s="65" t="s">
        <v>11</v>
      </c>
      <c r="F12" s="65"/>
      <c r="G12" s="65"/>
      <c r="H12" s="3" t="e">
        <f>IF('Indtastning dagligvarer'!D53&lt;&gt;"",'Indtastning dagligvarer'!D53/100+H10,'Indtastning dagligvarer'!D17/100*0.12+H10)</f>
        <v>#DIV/0!</v>
      </c>
    </row>
    <row r="14" spans="1:10" x14ac:dyDescent="0.2">
      <c r="A14" s="2" t="s">
        <v>17</v>
      </c>
      <c r="B14" s="3">
        <f>IFERROR(IF('Indtastning dagligvarer'!D41&lt;&gt;"",'Indtastning dagligvarer'!D40/(100-'Indtastning dagligvarer'!D41),IF('Indtastning dagligvarer'!D40&lt;&gt;"",'Indtastning dagligvarer'!D40/(100-'Indtastning dagligvarer'!D40),B20/(1-B20))),"Der er angivet at bykernens bruttoavance er 100%, dette må være en fejl!")</f>
        <v>0.31403148181041557</v>
      </c>
    </row>
    <row r="16" spans="1:10" x14ac:dyDescent="0.2">
      <c r="A16" s="49" t="s">
        <v>18</v>
      </c>
      <c r="B16" s="3">
        <f>'Indtastning dagligvarer'!D10/100</f>
        <v>0</v>
      </c>
    </row>
    <row r="20" spans="1:3" x14ac:dyDescent="0.2">
      <c r="A20" s="2" t="s">
        <v>37</v>
      </c>
      <c r="B20" s="51">
        <v>0.23898322540777836</v>
      </c>
      <c r="C20" s="50" t="s">
        <v>35</v>
      </c>
    </row>
  </sheetData>
  <sheetProtection sheet="1" objects="1" scenarios="1"/>
  <mergeCells count="7">
    <mergeCell ref="H8:I8"/>
    <mergeCell ref="E12:G12"/>
    <mergeCell ref="A1:C1"/>
    <mergeCell ref="G1:J1"/>
    <mergeCell ref="G7:J7"/>
    <mergeCell ref="H2:I2"/>
    <mergeCell ref="E6:G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StatusOfDocumentColumn413 xmlns="bc26b6a5-d845-4201-8d35-243a27763c53" xsi:nil="true"/>
    <Dokumentkategori xmlns="F0A7124E-0D47-4901-962F-B2232F940EC1">Kategori 1</Dokumentkategori>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BD7BCDF984BD84E9D0196441A00308A" ma:contentTypeVersion="0" ma:contentTypeDescription="Opret et nyt dokument." ma:contentTypeScope="" ma:versionID="2483a62460a279f27fc431df67b4c95c">
  <xsd:schema xmlns:xsd="http://www.w3.org/2001/XMLSchema" xmlns:xs="http://www.w3.org/2001/XMLSchema" xmlns:p="http://schemas.microsoft.com/office/2006/metadata/properties" xmlns:ns2="bc26b6a5-d845-4201-8d35-243a27763c53" xmlns:ns3="F0A7124E-0D47-4901-962F-B2232F940EC1" targetNamespace="http://schemas.microsoft.com/office/2006/metadata/properties" ma:root="true" ma:fieldsID="38446f4c07b30533d5a92fb54ce3703d" ns2:_="" ns3:_="">
    <xsd:import namespace="bc26b6a5-d845-4201-8d35-243a27763c53"/>
    <xsd:import namespace="F0A7124E-0D47-4901-962F-B2232F940EC1"/>
    <xsd:element name="properties">
      <xsd:complexType>
        <xsd:sequence>
          <xsd:element name="documentManagement">
            <xsd:complexType>
              <xsd:all>
                <xsd:element ref="ns2:SIStatusOfDocumentColumn413" minOccurs="0"/>
                <xsd:element ref="ns3:Dokumentkategor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6b6a5-d845-4201-8d35-243a27763c53" elementFormDefault="qualified">
    <xsd:import namespace="http://schemas.microsoft.com/office/2006/documentManagement/types"/>
    <xsd:import namespace="http://schemas.microsoft.com/office/infopath/2007/PartnerControls"/>
    <xsd:element name="SIStatusOfDocumentColumn413" ma:index="8" nillable="true" ma:displayName="Dokumentstatus" ma:internalName="SIStatusOfDocumentColumn413">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A7124E-0D47-4901-962F-B2232F940EC1" elementFormDefault="qualified">
    <xsd:import namespace="http://schemas.microsoft.com/office/2006/documentManagement/types"/>
    <xsd:import namespace="http://schemas.microsoft.com/office/infopath/2007/PartnerControls"/>
    <xsd:element name="Dokumentkategori" ma:index="9" nillable="true" ma:displayName="Dokumentkategori" ma:default="Kategori 1" ma:format="Dropdown" ma:internalName="Dokumentkategori">
      <xsd:simpleType>
        <xsd:restriction base="dms:Choice">
          <xsd:enumeration value="Kategori 1"/>
          <xsd:enumeration value="Kategori 2"/>
          <xsd:enumeration value="Kategori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1FAAD-4C38-40B0-8D24-D216CED31936}">
  <ds:schemaRefs>
    <ds:schemaRef ds:uri="http://schemas.microsoft.com/office/2006/documentManagement/types"/>
    <ds:schemaRef ds:uri="F0A7124E-0D47-4901-962F-B2232F940EC1"/>
    <ds:schemaRef ds:uri="http://purl.org/dc/terms/"/>
    <ds:schemaRef ds:uri="http://purl.org/dc/elements/1.1/"/>
    <ds:schemaRef ds:uri="http://www.w3.org/XML/1998/namespace"/>
    <ds:schemaRef ds:uri="http://schemas.microsoft.com/office/infopath/2007/PartnerControls"/>
    <ds:schemaRef ds:uri="bc26b6a5-d845-4201-8d35-243a27763c53"/>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D1B1DE2-603D-43AC-B513-8E48E40E1EB0}">
  <ds:schemaRefs>
    <ds:schemaRef ds:uri="http://schemas.microsoft.com/sharepoint/v3/contenttype/forms"/>
  </ds:schemaRefs>
</ds:datastoreItem>
</file>

<file path=customXml/itemProps3.xml><?xml version="1.0" encoding="utf-8"?>
<ds:datastoreItem xmlns:ds="http://schemas.openxmlformats.org/officeDocument/2006/customXml" ds:itemID="{9F3FD30C-3C56-48AE-9210-D2D29BA06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6b6a5-d845-4201-8d35-243a27763c53"/>
    <ds:schemaRef ds:uri="F0A7124E-0D47-4901-962F-B2232F940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Indtastning udvalgsvarer</vt:lpstr>
      <vt:lpstr>Indtastning dagligvarer</vt:lpstr>
      <vt:lpstr>Beregning udvalgsvarer</vt:lpstr>
      <vt:lpstr>Beregning dagligvarer</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Hansen-Solevad (KFST)</dc:creator>
  <cp:lastModifiedBy>Mia Christiernson</cp:lastModifiedBy>
  <dcterms:created xsi:type="dcterms:W3CDTF">2017-03-06T08:04:20Z</dcterms:created>
  <dcterms:modified xsi:type="dcterms:W3CDTF">2017-06-16T08:26:22Z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0x010100FBD7BCDF984BD84E9D0196441A00308A</vt:lpwstr>
  </property>
  <property fmtid="{D5CDD505-2E9C-101B-9397-08002B2CF9AE}" pid="3" name="ProjectRecno">
    <vt:lpwstr>200264</vt:lpwstr>
  </property>
</Properties>
</file>